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6 Piano\direzione Y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 s="1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<sst xmlns="http://schemas.openxmlformats.org/spreadsheetml/2006/main" count="64" uniqueCount="43">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</sst>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1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0.25555520848972291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25.279048920842385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0.41547560374568754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50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4.8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3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60</v>
      </c>
      <c r="H26" s="7" t="s">
        <v>9</v>
      </c>
      <c r="I26" s="7">
        <f>G26*G27^3/12</f>
        <v>625000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312500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50</v>
      </c>
      <c r="H27" s="7" t="s">
        <v>14</v>
      </c>
      <c r="I27" s="27">
        <f>$C$21*I26/G28/100</f>
        <v>41015625</v>
      </c>
      <c r="J27" s="26" t="s">
        <v>16</v>
      </c>
      <c r="K27" s="7"/>
      <c r="L27" s="7">
        <f>IF($B$13=1,H14,H20)</f>
        <v>50</v>
      </c>
      <c r="M27" s="7"/>
      <c r="N27" s="7"/>
      <c r="O27" s="7">
        <f>L27</f>
        <v>50</v>
      </c>
      <c r="P27" s="7" t="s">
        <v>15</v>
      </c>
      <c r="Q27" s="27">
        <f>$C$21*Q26/O28/100</f>
        <v>20507812.5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4.8</v>
      </c>
      <c r="H28" s="7" t="s">
        <v>17</v>
      </c>
      <c r="I28" s="28">
        <f>IF(B3&lt;3,C27/(I27+I31)*2,0)</f>
        <v>2.0579999999999998</v>
      </c>
      <c r="J28" s="7"/>
      <c r="K28" s="7"/>
      <c r="L28" s="28">
        <f>G28</f>
        <v>4.8</v>
      </c>
      <c r="M28" s="7"/>
      <c r="N28" s="7"/>
      <c r="O28" s="28">
        <f>L28</f>
        <v>4.8</v>
      </c>
      <c r="P28" s="7" t="s">
        <v>18</v>
      </c>
      <c r="Q28" s="28">
        <f>IF(B8&lt;3,C27/(Q27+Q31)*2,0)</f>
        <v>4.1159999999999997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60</v>
      </c>
      <c r="H30" s="7" t="s">
        <v>9</v>
      </c>
      <c r="I30" s="7">
        <f>G30*G31^3/12</f>
        <v>625000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312500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50</v>
      </c>
      <c r="F31" s="7"/>
      <c r="G31" s="7">
        <f>E31</f>
        <v>50</v>
      </c>
      <c r="H31" s="7" t="s">
        <v>14</v>
      </c>
      <c r="I31" s="27">
        <f>$C$21*I30/G32/100</f>
        <v>41015625</v>
      </c>
      <c r="J31" s="26" t="s">
        <v>16</v>
      </c>
      <c r="K31" s="7"/>
      <c r="L31" s="7">
        <f>IF($B$13=1,K14,K20)</f>
        <v>60</v>
      </c>
      <c r="M31" s="7">
        <f>IF($B$18=1,0,IF($B$18=2,L31,L27))</f>
        <v>50</v>
      </c>
      <c r="N31" s="7"/>
      <c r="O31" s="7">
        <f>M31</f>
        <v>50</v>
      </c>
      <c r="P31" s="7" t="s">
        <v>15</v>
      </c>
      <c r="Q31" s="27">
        <f>$C$21*Q30/O32/100</f>
        <v>20507812.5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4.8</v>
      </c>
      <c r="F32" s="7"/>
      <c r="G32" s="28">
        <f>E32</f>
        <v>4.8</v>
      </c>
      <c r="H32" s="26"/>
      <c r="I32" s="7"/>
      <c r="J32" s="7"/>
      <c r="K32" s="7"/>
      <c r="L32" s="7"/>
      <c r="M32" s="28">
        <f>G32</f>
        <v>4.8</v>
      </c>
      <c r="N32" s="7"/>
      <c r="O32" s="28">
        <f>M32</f>
        <v>4.8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2016-11-23T07:42:53Z</dcterms:modified>
</cp:coreProperties>
</file>